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name="Growth" vbProcedure="false">Sheet1!$I$4</definedName>
    <definedName function="false" hidden="false" name="Income" vbProcedure="false">Sheet1!$I$5</definedName>
    <definedName function="false" hidden="false" name="Inflation" vbProcedure="false">Sheet1!$I$6</definedName>
    <definedName function="false" hidden="false" name="Start_Value" vbProcedure="false">Sheet1!$I$7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<sst xmlns="http://schemas.openxmlformats.org/spreadsheetml/2006/main" count="14" uniqueCount="14">
  <si>
    <t xml:space="preserve">Tax payable on nominal gain under min 30% CGT on real gain</t>
  </si>
  <si>
    <t xml:space="preserve">Growth</t>
  </si>
  <si>
    <t xml:space="preserve">Income</t>
  </si>
  <si>
    <t xml:space="preserve">Inflation </t>
  </si>
  <si>
    <t xml:space="preserve">Starting Value</t>
  </si>
  <si>
    <t xml:space="preserve">Taxable</t>
  </si>
  <si>
    <t xml:space="preserve">Tax on</t>
  </si>
  <si>
    <t xml:space="preserve">Drawdown MTR</t>
  </si>
  <si>
    <t xml:space="preserve">Year</t>
  </si>
  <si>
    <t xml:space="preserve">Value</t>
  </si>
  <si>
    <t xml:space="preserve">Cost Base</t>
  </si>
  <si>
    <t xml:space="preserve">Gain</t>
  </si>
  <si>
    <t xml:space="preserve">Tax</t>
  </si>
  <si>
    <t xml:space="preserve">Nominal Gain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</si>
</sst>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%"/>
    <numFmt numFmtId="166" formatCode="\$#,##0"/>
    <numFmt numFmtId="167" formatCode="0%"/>
    <numFmt numFmtId="168" formatCode="[$$-C09]#,##0;[RED]\-[$$-C09]#,##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FFFF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B2D5A"/>
        <bgColor rgb="FF1F3864"/>
      </patternFill>
    </fill>
    <fill>
      <patternFill patternType="solid">
        <fgColor rgb="FFFFF7DA"/>
        <bgColor rgb="FFFFFFEB"/>
      </patternFill>
    </fill>
    <fill>
      <patternFill patternType="solid">
        <fgColor rgb="FFFFFFEB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hair">
        <color rgb="FF999999"/>
      </left>
      <right style="hair">
        <color rgb="FF999999"/>
      </right>
      <top style="hair">
        <color rgb="FF999999"/>
      </top>
      <bottom style="hair">
        <color rgb="FF999999"/>
      </bottom>
      <diagonal/>
    </border>
    <border diagonalUp="false" diagonalDown="false">
      <left style="hair">
        <color rgb="FF1F3864"/>
      </left>
      <right/>
      <top style="hair">
        <color rgb="FF1F3864"/>
      </top>
      <bottom style="hair">
        <color rgb="FF999999"/>
      </bottom>
      <diagonal/>
    </border>
    <border diagonalUp="false" diagonalDown="false">
      <left/>
      <right/>
      <top style="hair">
        <color rgb="FF1F3864"/>
      </top>
      <bottom style="hair">
        <color rgb="FF999999"/>
      </bottom>
      <diagonal/>
    </border>
    <border diagonalUp="false" diagonalDown="false">
      <left/>
      <right/>
      <top style="hair">
        <color rgb="FF999999"/>
      </top>
      <bottom style="hair">
        <color rgb="FF999999"/>
      </bottom>
      <diagonal/>
    </border>
    <border diagonalUp="false" diagonalDown="false">
      <left/>
      <right style="hair">
        <color rgb="FF1F3864"/>
      </right>
      <top style="hair">
        <color rgb="FF1F3864"/>
      </top>
      <bottom style="hair">
        <color rgb="FF999999"/>
      </bottom>
      <diagonal/>
    </border>
    <border diagonalUp="false" diagonalDown="false">
      <left style="hair">
        <color rgb="FF1F3864"/>
      </left>
      <right/>
      <top style="hair">
        <color rgb="FF999999"/>
      </top>
      <bottom style="hair">
        <color rgb="FF999999"/>
      </bottom>
      <diagonal/>
    </border>
    <border diagonalUp="false" diagonalDown="false">
      <left/>
      <right style="hair">
        <color rgb="FF1F3864"/>
      </right>
      <top style="hair">
        <color rgb="FF999999"/>
      </top>
      <bottom style="hair">
        <color rgb="FF999999"/>
      </bottom>
      <diagonal/>
    </border>
    <border diagonalUp="false" diagonalDown="false">
      <left style="hair">
        <color rgb="FF1F3864"/>
      </left>
      <right/>
      <top style="hair">
        <color rgb="FF999999"/>
      </top>
      <bottom style="hair">
        <color rgb="FF1F3864"/>
      </bottom>
      <diagonal/>
    </border>
    <border diagonalUp="false" diagonalDown="false">
      <left/>
      <right/>
      <top style="hair">
        <color rgb="FF999999"/>
      </top>
      <bottom style="hair">
        <color rgb="FF1F3864"/>
      </bottom>
      <diagonal/>
    </border>
    <border diagonalUp="false" diagonalDown="false">
      <left/>
      <right style="hair">
        <color rgb="FF1F3864"/>
      </right>
      <top style="hair">
        <color rgb="FF999999"/>
      </top>
      <bottom style="hair">
        <color rgb="FF1F3864"/>
      </bottom>
      <diagonal/>
    </border>
    <border diagonalUp="false" diagonalDown="false">
      <left/>
      <right style="hair">
        <color rgb="FF999999"/>
      </right>
      <top style="hair">
        <color rgb="FF1F3864"/>
      </top>
      <bottom style="hair">
        <color rgb="FF999999"/>
      </bottom>
      <diagonal/>
    </border>
    <border diagonalUp="false" diagonalDown="false">
      <left/>
      <right style="hair">
        <color rgb="FF999999"/>
      </right>
      <top style="hair">
        <color rgb="FF999999"/>
      </top>
      <bottom style="hair">
        <color rgb="FF999999"/>
      </bottom>
      <diagonal/>
    </border>
    <border diagonalUp="false" diagonalDown="false">
      <left/>
      <right style="hair">
        <color rgb="FF999999"/>
      </right>
      <top style="hair">
        <color rgb="FF999999"/>
      </top>
      <bottom style="hair">
        <color rgb="FF1F386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5" fontId="5" fillId="3" borderId="1" xfId="0" applyFont="true" applyBorder="true" applyAlignment="true" applyProtection="true">
      <alignment horizontal="left" vertical="center" textRotation="0" wrapText="false" indent="2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false" indent="1" shrinkToFit="false"/>
      <protection locked="true" hidden="false"/>
    </xf>
    <xf numFmtId="166" fontId="5" fillId="3" borderId="1" xfId="0" applyFont="true" applyBorder="true" applyAlignment="true" applyProtection="true">
      <alignment horizontal="left" vertical="center" textRotation="0" wrapText="false" indent="2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5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4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4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4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4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4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4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E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B2D5A"/>
      <rgbColor rgb="FF339966"/>
      <rgbColor rgb="FF003300"/>
      <rgbColor rgb="FF333300"/>
      <rgbColor rgb="FF993300"/>
      <rgbColor rgb="FF993366"/>
      <rgbColor rgb="FF333399"/>
      <rgbColor rgb="FF1F386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46080</xdr:colOff>
      <xdr:row>2</xdr:row>
      <xdr:rowOff>155880</xdr:rowOff>
    </xdr:from>
    <xdr:to>
      <xdr:col>4</xdr:col>
      <xdr:colOff>483120</xdr:colOff>
      <xdr:row>6</xdr:row>
      <xdr:rowOff>144720</xdr:rowOff>
    </xdr:to>
    <xdr:pic>
      <xdr:nvPicPr>
        <xdr:cNvPr id="1" name="Picture 2"/>
        <xdr:cNvPicPr/>
      </xdr:nvPicPr>
      <xdr:blipFill>
        <a:blip r:embed="rId1"/>
        <a:stretch/>
      </xdr:blipFill>
      <xdr:spPr>
        <a:xfrm>
          <a:off x="751680" y="656280"/>
          <a:ext cx="1986840" cy="636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O5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4" activeCellId="0" sqref="I4"/>
    </sheetView>
  </sheetViews>
  <sheetFormatPr defaultColWidth="11.53515625" defaultRowHeight="12.75" customHeight="false" zeroHeight="false" outlineLevelRow="0" outlineLevelCol="0"/>
  <cols>
    <col collapsed="false" customWidth="true" hidden="false" outlineLevel="0" max="1" min="1" style="1" width="4.2"/>
    <col collapsed="false" customWidth="true" hidden="false" outlineLevel="0" max="2" min="2" style="1" width="5.81"/>
    <col collapsed="false" customWidth="true" hidden="false" outlineLevel="0" max="3" min="3" style="1" width="10.56"/>
    <col collapsed="false" customWidth="true" hidden="false" outlineLevel="0" max="4" min="4" style="1" width="11.43"/>
    <col collapsed="false" customWidth="true" hidden="false" outlineLevel="0" max="5" min="5" style="1" width="10.62"/>
    <col collapsed="false" customWidth="true" hidden="false" outlineLevel="0" max="6" min="6" style="1" width="9.94"/>
    <col collapsed="false" customWidth="true" hidden="false" outlineLevel="0" max="7" min="7" style="1" width="15.37"/>
    <col collapsed="false" customWidth="true" hidden="false" outlineLevel="0" max="8" min="8" style="1" width="1.67"/>
    <col collapsed="false" customWidth="true" hidden="false" outlineLevel="0" max="11" min="9" style="1" width="5.47"/>
  </cols>
  <sheetData>
    <row r="2" customFormat="false" ht="26.65" hidden="false" customHeight="true" outlineLevel="0" collapsed="false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customFormat="false" ht="12.75" hidden="false" customHeight="false" outlineLevel="0" collapsed="false">
      <c r="I3" s="3"/>
      <c r="J3" s="3"/>
      <c r="K3" s="3"/>
    </row>
    <row r="4" customFormat="false" ht="12.75" hidden="false" customHeight="false" outlineLevel="0" collapsed="false">
      <c r="B4" s="4"/>
      <c r="C4" s="4"/>
      <c r="D4" s="4"/>
      <c r="E4" s="5"/>
      <c r="F4" s="5"/>
      <c r="G4" s="6" t="s">
        <v>1</v>
      </c>
      <c r="I4" s="7" t="n">
        <v>0.075</v>
      </c>
      <c r="J4" s="7"/>
      <c r="K4" s="7"/>
      <c r="L4" s="1"/>
      <c r="M4" s="1"/>
      <c r="N4" s="1"/>
      <c r="O4" s="1"/>
    </row>
    <row r="5" customFormat="false" ht="12.75" hidden="false" customHeight="false" outlineLevel="0" collapsed="false">
      <c r="B5" s="4"/>
      <c r="C5" s="4"/>
      <c r="D5" s="4"/>
      <c r="E5" s="8"/>
      <c r="F5" s="9"/>
      <c r="G5" s="10" t="s">
        <v>2</v>
      </c>
      <c r="I5" s="7" t="n">
        <v>0.025</v>
      </c>
      <c r="J5" s="7"/>
      <c r="K5" s="7"/>
      <c r="L5" s="1"/>
      <c r="M5" s="1"/>
      <c r="N5" s="1"/>
      <c r="O5" s="1"/>
    </row>
    <row r="6" customFormat="false" ht="12.75" hidden="false" customHeight="false" outlineLevel="0" collapsed="false">
      <c r="B6" s="4"/>
      <c r="C6" s="4"/>
      <c r="D6" s="4"/>
      <c r="E6" s="8"/>
      <c r="F6" s="9"/>
      <c r="G6" s="10" t="s">
        <v>3</v>
      </c>
      <c r="I6" s="7" t="n">
        <v>0.03</v>
      </c>
      <c r="J6" s="7"/>
      <c r="K6" s="7"/>
      <c r="L6" s="1"/>
      <c r="M6" s="1"/>
      <c r="N6" s="1"/>
      <c r="O6" s="1"/>
    </row>
    <row r="7" customFormat="false" ht="12.75" hidden="false" customHeight="false" outlineLevel="0" collapsed="false">
      <c r="B7" s="4"/>
      <c r="C7" s="4"/>
      <c r="D7" s="4"/>
      <c r="E7" s="8"/>
      <c r="F7" s="9"/>
      <c r="G7" s="10" t="s">
        <v>4</v>
      </c>
      <c r="I7" s="11" t="n">
        <v>100000</v>
      </c>
      <c r="J7" s="11"/>
      <c r="K7" s="11"/>
      <c r="L7" s="1"/>
      <c r="M7" s="1"/>
      <c r="N7" s="1"/>
      <c r="O7" s="1"/>
    </row>
    <row r="8" customFormat="false" ht="12.75" hidden="false" customHeight="false" outlineLevel="0" collapsed="false">
      <c r="E8" s="12"/>
    </row>
    <row r="9" customFormat="false" ht="12.75" hidden="false" customHeight="false" outlineLevel="0" collapsed="false">
      <c r="B9" s="13"/>
      <c r="C9" s="13"/>
      <c r="D9" s="13"/>
      <c r="E9" s="14" t="s">
        <v>5</v>
      </c>
      <c r="F9" s="13"/>
      <c r="G9" s="15" t="s">
        <v>6</v>
      </c>
      <c r="I9" s="16" t="s">
        <v>7</v>
      </c>
      <c r="J9" s="16"/>
      <c r="K9" s="16"/>
    </row>
    <row r="10" customFormat="false" ht="12.75" hidden="false" customHeight="true" outlineLevel="0" collapsed="false">
      <c r="B10" s="15" t="s">
        <v>8</v>
      </c>
      <c r="C10" s="15" t="s">
        <v>9</v>
      </c>
      <c r="D10" s="15" t="s">
        <v>10</v>
      </c>
      <c r="E10" s="15" t="s">
        <v>11</v>
      </c>
      <c r="F10" s="15" t="s">
        <v>12</v>
      </c>
      <c r="G10" s="17" t="s">
        <v>13</v>
      </c>
      <c r="I10" s="18" t="n">
        <v>0</v>
      </c>
      <c r="J10" s="18" t="n">
        <v>0.17</v>
      </c>
      <c r="K10" s="18" t="n">
        <v>0.32</v>
      </c>
    </row>
    <row r="11" customFormat="false" ht="12.75" hidden="false" customHeight="false" outlineLevel="0" collapsed="false">
      <c r="B11" s="19" t="n">
        <v>0</v>
      </c>
      <c r="C11" s="20" t="n">
        <f aca="false">Start_Value</f>
        <v>100000</v>
      </c>
      <c r="D11" s="20" t="n">
        <f aca="false">I7</f>
        <v>100000</v>
      </c>
      <c r="E11" s="20"/>
      <c r="F11" s="21"/>
      <c r="G11" s="22"/>
      <c r="I11" s="19"/>
      <c r="J11" s="23"/>
      <c r="K11" s="24"/>
    </row>
    <row r="12" customFormat="false" ht="12.75" hidden="false" customHeight="false" outlineLevel="0" collapsed="false">
      <c r="B12" s="25" t="n">
        <v>1</v>
      </c>
      <c r="C12" s="21" t="n">
        <f aca="false">C11*(1+Growth)</f>
        <v>107500</v>
      </c>
      <c r="D12" s="21" t="n">
        <f aca="false">D11*(1+Inflation)</f>
        <v>103000</v>
      </c>
      <c r="E12" s="20" t="n">
        <f aca="false">C12-D12</f>
        <v>4500</v>
      </c>
      <c r="F12" s="21" t="n">
        <f aca="false">E12*30% + 2% * (C12-Start_Value)</f>
        <v>1500</v>
      </c>
      <c r="G12" s="26" t="n">
        <f aca="false">F12/(C12-Start_Value)</f>
        <v>0.2</v>
      </c>
      <c r="I12" s="27" t="n">
        <f aca="false">I$10</f>
        <v>0</v>
      </c>
      <c r="J12" s="28" t="n">
        <f aca="false">J$10</f>
        <v>0.17</v>
      </c>
      <c r="K12" s="29" t="n">
        <f aca="false">K$10</f>
        <v>0.32</v>
      </c>
    </row>
    <row r="13" customFormat="false" ht="12.75" hidden="false" customHeight="false" outlineLevel="0" collapsed="false">
      <c r="B13" s="25" t="n">
        <v>2</v>
      </c>
      <c r="C13" s="21" t="n">
        <f aca="false">C12*(1+Growth)</f>
        <v>115562.5</v>
      </c>
      <c r="D13" s="21" t="n">
        <f aca="false">D12*(1+Inflation)</f>
        <v>106090</v>
      </c>
      <c r="E13" s="20" t="n">
        <f aca="false">C13-D13</f>
        <v>9472.5</v>
      </c>
      <c r="F13" s="21" t="n">
        <f aca="false">E13*30% + 2% * (C13-Start_Value)</f>
        <v>3153</v>
      </c>
      <c r="G13" s="26" t="n">
        <f aca="false">F13/(C13-Start_Value)</f>
        <v>0.202602409638554</v>
      </c>
      <c r="I13" s="27" t="n">
        <f aca="false">I$10</f>
        <v>0</v>
      </c>
      <c r="J13" s="28" t="n">
        <f aca="false">J$10</f>
        <v>0.17</v>
      </c>
      <c r="K13" s="29" t="n">
        <f aca="false">K$10</f>
        <v>0.32</v>
      </c>
    </row>
    <row r="14" customFormat="false" ht="12.75" hidden="false" customHeight="false" outlineLevel="0" collapsed="false">
      <c r="B14" s="25" t="n">
        <v>3</v>
      </c>
      <c r="C14" s="21" t="n">
        <f aca="false">C13*(1+Growth)</f>
        <v>124229.6875</v>
      </c>
      <c r="D14" s="21" t="n">
        <f aca="false">D13*(1+Inflation)</f>
        <v>109272.7</v>
      </c>
      <c r="E14" s="20" t="n">
        <f aca="false">C14-D14</f>
        <v>14956.9875</v>
      </c>
      <c r="F14" s="21" t="n">
        <f aca="false">E14*30% + 2% * (C14-Start_Value)</f>
        <v>4971.69</v>
      </c>
      <c r="G14" s="26" t="n">
        <f aca="false">F14/(C14-Start_Value)</f>
        <v>0.205190017411492</v>
      </c>
      <c r="I14" s="27" t="n">
        <f aca="false">I$10</f>
        <v>0</v>
      </c>
      <c r="J14" s="28" t="n">
        <f aca="false">J$10</f>
        <v>0.17</v>
      </c>
      <c r="K14" s="29" t="n">
        <f aca="false">K$10</f>
        <v>0.32</v>
      </c>
    </row>
    <row r="15" customFormat="false" ht="12.75" hidden="false" customHeight="false" outlineLevel="0" collapsed="false">
      <c r="B15" s="25" t="n">
        <v>4</v>
      </c>
      <c r="C15" s="21" t="n">
        <f aca="false">C14*(1+Growth)</f>
        <v>133546.9140625</v>
      </c>
      <c r="D15" s="21" t="n">
        <f aca="false">D14*(1+Inflation)</f>
        <v>112550.881</v>
      </c>
      <c r="E15" s="20" t="n">
        <f aca="false">C15-D15</f>
        <v>20996.0330625</v>
      </c>
      <c r="F15" s="21" t="n">
        <f aca="false">E15*30% + 2% * (C15-Start_Value)</f>
        <v>6969.7482</v>
      </c>
      <c r="G15" s="26" t="n">
        <f aca="false">F15/(C15-Start_Value)</f>
        <v>0.207761232136432</v>
      </c>
      <c r="I15" s="27" t="n">
        <f aca="false">I$10</f>
        <v>0</v>
      </c>
      <c r="J15" s="28" t="n">
        <f aca="false">J$10</f>
        <v>0.17</v>
      </c>
      <c r="K15" s="29" t="n">
        <f aca="false">K$10</f>
        <v>0.32</v>
      </c>
    </row>
    <row r="16" customFormat="false" ht="12.75" hidden="false" customHeight="false" outlineLevel="0" collapsed="false">
      <c r="B16" s="25" t="n">
        <v>5</v>
      </c>
      <c r="C16" s="21" t="n">
        <f aca="false">C15*(1+Growth)</f>
        <v>143562.932617188</v>
      </c>
      <c r="D16" s="21" t="n">
        <f aca="false">D15*(1+Inflation)</f>
        <v>115927.40743</v>
      </c>
      <c r="E16" s="20" t="n">
        <f aca="false">C16-D16</f>
        <v>27635.5251871875</v>
      </c>
      <c r="F16" s="21" t="n">
        <f aca="false">E16*30% + 2% * (C16-Start_Value)</f>
        <v>9161.9162085</v>
      </c>
      <c r="G16" s="26" t="n">
        <f aca="false">F16/(C16-Start_Value)</f>
        <v>0.210314495789597</v>
      </c>
      <c r="I16" s="27" t="n">
        <f aca="false">I$10</f>
        <v>0</v>
      </c>
      <c r="J16" s="28" t="n">
        <f aca="false">J$10</f>
        <v>0.17</v>
      </c>
      <c r="K16" s="29" t="n">
        <f aca="false">K$10</f>
        <v>0.32</v>
      </c>
    </row>
    <row r="17" customFormat="false" ht="12.75" hidden="false" customHeight="false" outlineLevel="0" collapsed="false">
      <c r="B17" s="25" t="n">
        <v>6</v>
      </c>
      <c r="C17" s="21" t="n">
        <f aca="false">C16*(1+Growth)</f>
        <v>154330.152563477</v>
      </c>
      <c r="D17" s="21" t="n">
        <f aca="false">D16*(1+Inflation)</f>
        <v>119405.2296529</v>
      </c>
      <c r="E17" s="20" t="n">
        <f aca="false">C17-D17</f>
        <v>34924.9229105766</v>
      </c>
      <c r="F17" s="21" t="n">
        <f aca="false">E17*30% + 2% * (C17-Start_Value)</f>
        <v>11564.0799244425</v>
      </c>
      <c r="G17" s="26" t="n">
        <f aca="false">F17/(C17-Start_Value)</f>
        <v>0.212848287347097</v>
      </c>
      <c r="I17" s="27" t="n">
        <f aca="false">I$10</f>
        <v>0</v>
      </c>
      <c r="J17" s="28" t="n">
        <f aca="false">J$10</f>
        <v>0.17</v>
      </c>
      <c r="K17" s="29" t="n">
        <f aca="false">K$10</f>
        <v>0.32</v>
      </c>
    </row>
    <row r="18" customFormat="false" ht="12.75" hidden="false" customHeight="false" outlineLevel="0" collapsed="false">
      <c r="B18" s="25" t="n">
        <v>7</v>
      </c>
      <c r="C18" s="21" t="n">
        <f aca="false">C17*(1+Growth)</f>
        <v>165904.914005737</v>
      </c>
      <c r="D18" s="21" t="n">
        <f aca="false">D17*(1+Inflation)</f>
        <v>122987.386542487</v>
      </c>
      <c r="E18" s="20" t="n">
        <f aca="false">C18-D18</f>
        <v>42917.5274632503</v>
      </c>
      <c r="F18" s="21" t="n">
        <f aca="false">E18*30% + 2% * (C18-Start_Value)</f>
        <v>14193.3565190898</v>
      </c>
      <c r="G18" s="26" t="n">
        <f aca="false">F18/(C18-Start_Value)</f>
        <v>0.215361126453397</v>
      </c>
      <c r="I18" s="27" t="n">
        <f aca="false">I$10</f>
        <v>0</v>
      </c>
      <c r="J18" s="28" t="n">
        <f aca="false">J$10</f>
        <v>0.17</v>
      </c>
      <c r="K18" s="29" t="n">
        <f aca="false">K$10</f>
        <v>0.32</v>
      </c>
    </row>
    <row r="19" customFormat="false" ht="12.75" hidden="false" customHeight="false" outlineLevel="0" collapsed="false">
      <c r="B19" s="25" t="n">
        <v>8</v>
      </c>
      <c r="C19" s="21" t="n">
        <f aca="false">C18*(1+Growth)</f>
        <v>178347.782556168</v>
      </c>
      <c r="D19" s="21" t="n">
        <f aca="false">D18*(1+Inflation)</f>
        <v>126677.008138762</v>
      </c>
      <c r="E19" s="20" t="n">
        <f aca="false">C19-D19</f>
        <v>51670.7744174056</v>
      </c>
      <c r="F19" s="21" t="n">
        <f aca="false">E19*30% + 2% * (C19-Start_Value)</f>
        <v>17068.187976345</v>
      </c>
      <c r="G19" s="26" t="n">
        <f aca="false">F19/(C19-Start_Value)</f>
        <v>0.217851576898285</v>
      </c>
      <c r="I19" s="27" t="n">
        <f aca="false">I$10</f>
        <v>0</v>
      </c>
      <c r="J19" s="28" t="n">
        <f aca="false">J$10</f>
        <v>0.17</v>
      </c>
      <c r="K19" s="29" t="n">
        <f aca="false">K$10</f>
        <v>0.32</v>
      </c>
    </row>
    <row r="20" customFormat="false" ht="12.75" hidden="false" customHeight="false" outlineLevel="0" collapsed="false">
      <c r="B20" s="25" t="n">
        <v>9</v>
      </c>
      <c r="C20" s="21" t="n">
        <f aca="false">C19*(1+Growth)</f>
        <v>191723.86624788</v>
      </c>
      <c r="D20" s="21" t="n">
        <f aca="false">D19*(1+Inflation)</f>
        <v>130477.318382924</v>
      </c>
      <c r="E20" s="20" t="n">
        <f aca="false">C20-D20</f>
        <v>61246.5478649561</v>
      </c>
      <c r="F20" s="21" t="n">
        <f aca="false">E20*30% + 2% * (C20-Start_Value)</f>
        <v>20208.4416844444</v>
      </c>
      <c r="G20" s="26" t="n">
        <f aca="false">F20/(C20-Start_Value)</f>
        <v>0.22031824988528</v>
      </c>
      <c r="I20" s="27" t="n">
        <f aca="false">I$10</f>
        <v>0</v>
      </c>
      <c r="J20" s="28" t="n">
        <f aca="false">J$10</f>
        <v>0.17</v>
      </c>
      <c r="K20" s="29" t="n">
        <f aca="false">K$10</f>
        <v>0.32</v>
      </c>
    </row>
    <row r="21" customFormat="false" ht="12.75" hidden="false" customHeight="false" outlineLevel="0" collapsed="false">
      <c r="B21" s="30" t="n">
        <v>10</v>
      </c>
      <c r="C21" s="31" t="n">
        <f aca="false">C20*(1+Growth)</f>
        <v>206103.156216471</v>
      </c>
      <c r="D21" s="21" t="n">
        <f aca="false">D20*(1+Inflation)</f>
        <v>134391.637934412</v>
      </c>
      <c r="E21" s="20" t="n">
        <f aca="false">C21-D21</f>
        <v>71711.5182820591</v>
      </c>
      <c r="F21" s="21" t="n">
        <f aca="false">E21*30% + 2% * (C21-Start_Value)</f>
        <v>23635.5186089472</v>
      </c>
      <c r="G21" s="32" t="n">
        <f aca="false">F21/(C21-Start_Value)</f>
        <v>0.222759807076107</v>
      </c>
      <c r="I21" s="33" t="n">
        <f aca="false">I$10</f>
        <v>0</v>
      </c>
      <c r="J21" s="34" t="n">
        <f aca="false">J$10</f>
        <v>0.17</v>
      </c>
      <c r="K21" s="35" t="n">
        <f aca="false">K$10</f>
        <v>0.32</v>
      </c>
    </row>
    <row r="22" customFormat="false" ht="12.75" hidden="false" customHeight="false" outlineLevel="0" collapsed="false">
      <c r="B22" s="19" t="n">
        <v>11</v>
      </c>
      <c r="C22" s="20" t="n">
        <f aca="false">C21*(1+Growth)</f>
        <v>221560.892932706</v>
      </c>
      <c r="D22" s="21" t="n">
        <f aca="false">D21*(1+Inflation)</f>
        <v>138423.387072445</v>
      </c>
      <c r="E22" s="20" t="n">
        <f aca="false">C22-D22</f>
        <v>83137.5058602614</v>
      </c>
      <c r="F22" s="20" t="n">
        <f aca="false">E22*30% + 2% * (C22-Start_Value)</f>
        <v>27372.4696167326</v>
      </c>
      <c r="G22" s="36" t="n">
        <f aca="false">F22/(C22-Start_Value)</f>
        <v>0.225174963397854</v>
      </c>
      <c r="H22" s="37"/>
      <c r="I22" s="38" t="n">
        <f aca="false">I$10</f>
        <v>0</v>
      </c>
      <c r="J22" s="39" t="n">
        <f aca="false">J$10</f>
        <v>0.17</v>
      </c>
      <c r="K22" s="40" t="n">
        <f aca="false">K$10</f>
        <v>0.32</v>
      </c>
    </row>
    <row r="23" customFormat="false" ht="12.75" hidden="false" customHeight="false" outlineLevel="0" collapsed="false">
      <c r="B23" s="25" t="n">
        <v>12</v>
      </c>
      <c r="C23" s="21" t="n">
        <f aca="false">C22*(1+Growth)</f>
        <v>238177.959902659</v>
      </c>
      <c r="D23" s="21" t="n">
        <f aca="false">D22*(1+Inflation)</f>
        <v>142576.088684618</v>
      </c>
      <c r="E23" s="20" t="n">
        <f aca="false">C23-D23</f>
        <v>95601.8712180414</v>
      </c>
      <c r="F23" s="21" t="n">
        <f aca="false">E23*30% + 2% * (C23-Start_Value)</f>
        <v>31444.1205634656</v>
      </c>
      <c r="G23" s="41" t="n">
        <f aca="false">F23/(C23-Start_Value)</f>
        <v>0.227562489601212</v>
      </c>
      <c r="I23" s="27" t="n">
        <f aca="false">I$10</f>
        <v>0</v>
      </c>
      <c r="J23" s="28" t="n">
        <f aca="false">J$10</f>
        <v>0.17</v>
      </c>
      <c r="K23" s="29" t="n">
        <f aca="false">K$10</f>
        <v>0.32</v>
      </c>
    </row>
    <row r="24" customFormat="false" ht="12.75" hidden="false" customHeight="false" outlineLevel="0" collapsed="false">
      <c r="B24" s="25" t="n">
        <v>13</v>
      </c>
      <c r="C24" s="21" t="n">
        <f aca="false">C23*(1+Growth)</f>
        <v>256041.306895359</v>
      </c>
      <c r="D24" s="21" t="n">
        <f aca="false">D23*(1+Inflation)</f>
        <v>146853.371345156</v>
      </c>
      <c r="E24" s="20" t="n">
        <f aca="false">C24-D24</f>
        <v>109187.935550203</v>
      </c>
      <c r="F24" s="21" t="n">
        <f aca="false">E24*30% + 2% * (C24-Start_Value)</f>
        <v>35877.2068029681</v>
      </c>
      <c r="G24" s="41" t="n">
        <f aca="false">F24/(C24-Start_Value)</f>
        <v>0.229921214560368</v>
      </c>
      <c r="I24" s="27" t="n">
        <f aca="false">I$10</f>
        <v>0</v>
      </c>
      <c r="J24" s="28" t="n">
        <f aca="false">J$10</f>
        <v>0.17</v>
      </c>
      <c r="K24" s="29" t="n">
        <f aca="false">K$10</f>
        <v>0.32</v>
      </c>
    </row>
    <row r="25" customFormat="false" ht="12.75" hidden="false" customHeight="false" outlineLevel="0" collapsed="false">
      <c r="B25" s="25" t="n">
        <v>14</v>
      </c>
      <c r="C25" s="21" t="n">
        <f aca="false">C24*(1+Growth)</f>
        <v>275244.404912511</v>
      </c>
      <c r="D25" s="21" t="n">
        <f aca="false">D24*(1+Inflation)</f>
        <v>151258.972485511</v>
      </c>
      <c r="E25" s="20" t="n">
        <f aca="false">C25-D25</f>
        <v>123985.432427</v>
      </c>
      <c r="F25" s="21" t="n">
        <f aca="false">E25*30% + 2% * (C25-Start_Value)</f>
        <v>40700.5178263502</v>
      </c>
      <c r="G25" s="41" t="n">
        <f aca="false">F25/(C25-Start_Value)</f>
        <v>0.232250027307117</v>
      </c>
      <c r="I25" s="27" t="n">
        <f aca="false">I$10</f>
        <v>0</v>
      </c>
      <c r="J25" s="28" t="n">
        <f aca="false">J$10</f>
        <v>0.17</v>
      </c>
      <c r="K25" s="29" t="n">
        <f aca="false">K$10</f>
        <v>0.32</v>
      </c>
    </row>
    <row r="26" customFormat="false" ht="12.75" hidden="false" customHeight="false" outlineLevel="0" collapsed="false">
      <c r="B26" s="25" t="n">
        <v>15</v>
      </c>
      <c r="C26" s="21" t="n">
        <f aca="false">C25*(1+Growth)</f>
        <v>295887.735280949</v>
      </c>
      <c r="D26" s="21" t="n">
        <f aca="false">D25*(1+Inflation)</f>
        <v>155796.741660076</v>
      </c>
      <c r="E26" s="20" t="n">
        <f aca="false">C26-D26</f>
        <v>140090.993620873</v>
      </c>
      <c r="F26" s="21" t="n">
        <f aca="false">E26*30% + 2% * (C26-Start_Value)</f>
        <v>45945.0527918809</v>
      </c>
      <c r="G26" s="41" t="n">
        <f aca="false">F26/(C26-Start_Value)</f>
        <v>0.234547878793866</v>
      </c>
      <c r="I26" s="27" t="n">
        <f aca="false">I$10</f>
        <v>0</v>
      </c>
      <c r="J26" s="28" t="n">
        <f aca="false">J$10</f>
        <v>0.17</v>
      </c>
      <c r="K26" s="29" t="n">
        <f aca="false">K$10</f>
        <v>0.32</v>
      </c>
    </row>
    <row r="27" customFormat="false" ht="12.75" hidden="false" customHeight="false" outlineLevel="0" collapsed="false">
      <c r="B27" s="25" t="n">
        <v>16</v>
      </c>
      <c r="C27" s="21" t="n">
        <f aca="false">C26*(1+Growth)</f>
        <v>318079.31542702</v>
      </c>
      <c r="D27" s="21" t="n">
        <f aca="false">D26*(1+Inflation)</f>
        <v>160470.643909879</v>
      </c>
      <c r="E27" s="20" t="n">
        <f aca="false">C27-D27</f>
        <v>157608.671517141</v>
      </c>
      <c r="F27" s="21" t="n">
        <f aca="false">E27*30% + 2% * (C27-Start_Value)</f>
        <v>51644.1877636828</v>
      </c>
      <c r="G27" s="41" t="n">
        <f aca="false">F27/(C27-Start_Value)</f>
        <v>0.236813783382246</v>
      </c>
      <c r="I27" s="27" t="n">
        <f aca="false">I$10</f>
        <v>0</v>
      </c>
      <c r="J27" s="28" t="n">
        <f aca="false">J$10</f>
        <v>0.17</v>
      </c>
      <c r="K27" s="29" t="n">
        <f aca="false">K$10</f>
        <v>0.32</v>
      </c>
    </row>
    <row r="28" customFormat="false" ht="12.75" hidden="false" customHeight="false" outlineLevel="0" collapsed="false">
      <c r="B28" s="25" t="n">
        <v>17</v>
      </c>
      <c r="C28" s="21" t="n">
        <f aca="false">C27*(1+Growth)</f>
        <v>341935.264084047</v>
      </c>
      <c r="D28" s="21" t="n">
        <f aca="false">D27*(1+Inflation)</f>
        <v>165284.763227175</v>
      </c>
      <c r="E28" s="20" t="n">
        <f aca="false">C28-D28</f>
        <v>176650.500856872</v>
      </c>
      <c r="F28" s="21" t="n">
        <f aca="false">E28*30% + 2% * (C28-Start_Value)</f>
        <v>57833.8555387425</v>
      </c>
      <c r="G28" s="41" t="n">
        <f aca="false">F28/(C28-Start_Value)</f>
        <v>0.239046820056176</v>
      </c>
      <c r="I28" s="27" t="n">
        <f aca="false">I$10</f>
        <v>0</v>
      </c>
      <c r="J28" s="28" t="n">
        <f aca="false">J$10</f>
        <v>0.17</v>
      </c>
      <c r="K28" s="29" t="n">
        <f aca="false">K$10</f>
        <v>0.32</v>
      </c>
    </row>
    <row r="29" customFormat="false" ht="12.75" hidden="false" customHeight="false" outlineLevel="0" collapsed="false">
      <c r="B29" s="25" t="n">
        <v>18</v>
      </c>
      <c r="C29" s="21" t="n">
        <f aca="false">C28*(1+Growth)</f>
        <v>367580.40889035</v>
      </c>
      <c r="D29" s="21" t="n">
        <f aca="false">D28*(1+Inflation)</f>
        <v>170243.30612399</v>
      </c>
      <c r="E29" s="20" t="n">
        <f aca="false">C29-D29</f>
        <v>197337.10276636</v>
      </c>
      <c r="F29" s="21" t="n">
        <f aca="false">E29*30% + 2% * (C29-Start_Value)</f>
        <v>64552.7390077151</v>
      </c>
      <c r="G29" s="41" t="n">
        <f aca="false">F29/(C29-Start_Value)</f>
        <v>0.241246133360113</v>
      </c>
      <c r="I29" s="27" t="n">
        <f aca="false">I$10</f>
        <v>0</v>
      </c>
      <c r="J29" s="28" t="n">
        <f aca="false">J$10</f>
        <v>0.17</v>
      </c>
      <c r="K29" s="29" t="n">
        <f aca="false">K$10</f>
        <v>0.32</v>
      </c>
    </row>
    <row r="30" customFormat="false" ht="12.75" hidden="false" customHeight="false" outlineLevel="0" collapsed="false">
      <c r="B30" s="25" t="n">
        <v>19</v>
      </c>
      <c r="C30" s="21" t="n">
        <f aca="false">C29*(1+Growth)</f>
        <v>395148.939557127</v>
      </c>
      <c r="D30" s="21" t="n">
        <f aca="false">D29*(1+Inflation)</f>
        <v>175350.60530771</v>
      </c>
      <c r="E30" s="20" t="n">
        <f aca="false">C30-D30</f>
        <v>219798.334249417</v>
      </c>
      <c r="F30" s="21" t="n">
        <f aca="false">E30*30% + 2% * (C30-Start_Value)</f>
        <v>71842.4790659675</v>
      </c>
      <c r="G30" s="41" t="n">
        <f aca="false">F30/(C30-Start_Value)</f>
        <v>0.243410934065248</v>
      </c>
      <c r="I30" s="27" t="n">
        <f aca="false">I$10</f>
        <v>0</v>
      </c>
      <c r="J30" s="28" t="n">
        <f aca="false">J$10</f>
        <v>0.17</v>
      </c>
      <c r="K30" s="29" t="n">
        <f aca="false">K$10</f>
        <v>0.32</v>
      </c>
    </row>
    <row r="31" customFormat="false" ht="12.75" hidden="false" customHeight="false" outlineLevel="0" collapsed="false">
      <c r="B31" s="30" t="n">
        <v>20</v>
      </c>
      <c r="C31" s="31" t="n">
        <f aca="false">C30*(1+Growth)</f>
        <v>424785.110023911</v>
      </c>
      <c r="D31" s="21" t="n">
        <f aca="false">D30*(1+Inflation)</f>
        <v>180611.123466941</v>
      </c>
      <c r="E31" s="20" t="n">
        <f aca="false">C31-D31</f>
        <v>244173.98655697</v>
      </c>
      <c r="F31" s="31" t="n">
        <f aca="false">E31*30% + 2% * (C31-Start_Value)</f>
        <v>79747.8981675692</v>
      </c>
      <c r="G31" s="42" t="n">
        <f aca="false">F31/(C31-Start_Value)</f>
        <v>0.245540499568155</v>
      </c>
      <c r="H31" s="37"/>
      <c r="I31" s="33" t="n">
        <f aca="false">I$10</f>
        <v>0</v>
      </c>
      <c r="J31" s="34" t="n">
        <f aca="false">J$10</f>
        <v>0.17</v>
      </c>
      <c r="K31" s="35" t="n">
        <f aca="false">K$10</f>
        <v>0.32</v>
      </c>
    </row>
    <row r="32" customFormat="false" ht="12.75" hidden="false" customHeight="false" outlineLevel="0" collapsed="false">
      <c r="B32" s="19" t="n">
        <v>21</v>
      </c>
      <c r="C32" s="20" t="n">
        <f aca="false">C31*(1+Growth)</f>
        <v>456643.993275704</v>
      </c>
      <c r="D32" s="21" t="n">
        <f aca="false">D31*(1+Inflation)</f>
        <v>186029.45717095</v>
      </c>
      <c r="E32" s="20" t="n">
        <f aca="false">C32-D32</f>
        <v>270614.536104754</v>
      </c>
      <c r="F32" s="21" t="n">
        <f aca="false">E32*30% + 2% * (C32-Start_Value)</f>
        <v>88317.2406969404</v>
      </c>
      <c r="G32" s="43" t="n">
        <f aca="false">F32/(C32-Start_Value)</f>
        <v>0.247634174028179</v>
      </c>
      <c r="H32" s="37"/>
      <c r="I32" s="38" t="n">
        <f aca="false">I$10</f>
        <v>0</v>
      </c>
      <c r="J32" s="39" t="n">
        <f aca="false">J$10</f>
        <v>0.17</v>
      </c>
      <c r="K32" s="40" t="n">
        <f aca="false">K$10</f>
        <v>0.32</v>
      </c>
    </row>
    <row r="33" customFormat="false" ht="12.75" hidden="false" customHeight="false" outlineLevel="0" collapsed="false">
      <c r="B33" s="25" t="n">
        <v>22</v>
      </c>
      <c r="C33" s="21" t="n">
        <f aca="false">C32*(1+Growth)</f>
        <v>490892.292771382</v>
      </c>
      <c r="D33" s="21" t="n">
        <f aca="false">D32*(1+Inflation)</f>
        <v>191610.340886078</v>
      </c>
      <c r="E33" s="20" t="n">
        <f aca="false">C33-D33</f>
        <v>299281.951885304</v>
      </c>
      <c r="F33" s="21" t="n">
        <f aca="false">E33*30% + 2% * (C33-Start_Value)</f>
        <v>97602.4314210189</v>
      </c>
      <c r="G33" s="26" t="n">
        <f aca="false">F33/(C33-Start_Value)</f>
        <v>0.249691368251414</v>
      </c>
      <c r="H33" s="37"/>
      <c r="I33" s="27" t="n">
        <f aca="false">I$10</f>
        <v>0</v>
      </c>
      <c r="J33" s="28" t="n">
        <f aca="false">J$10</f>
        <v>0.17</v>
      </c>
      <c r="K33" s="29" t="n">
        <f aca="false">K$10</f>
        <v>0.32</v>
      </c>
    </row>
    <row r="34" customFormat="false" ht="12.75" hidden="false" customHeight="false" outlineLevel="0" collapsed="false">
      <c r="B34" s="25" t="n">
        <v>23</v>
      </c>
      <c r="C34" s="21" t="n">
        <f aca="false">C33*(1+Growth)</f>
        <v>527709.214729236</v>
      </c>
      <c r="D34" s="21" t="n">
        <f aca="false">D33*(1+Inflation)</f>
        <v>197358.651112661</v>
      </c>
      <c r="E34" s="20" t="n">
        <f aca="false">C34-D34</f>
        <v>330350.563616575</v>
      </c>
      <c r="F34" s="21" t="n">
        <f aca="false">E34*30% + 2% * (C34-Start_Value)</f>
        <v>107659.353379557</v>
      </c>
      <c r="G34" s="26" t="n">
        <f aca="false">F34/(C34-Start_Value)</f>
        <v>0.251711559330588</v>
      </c>
      <c r="H34" s="37"/>
      <c r="I34" s="27" t="n">
        <f aca="false">I$10</f>
        <v>0</v>
      </c>
      <c r="J34" s="28" t="n">
        <f aca="false">J$10</f>
        <v>0.17</v>
      </c>
      <c r="K34" s="29" t="n">
        <f aca="false">K$10</f>
        <v>0.32</v>
      </c>
    </row>
    <row r="35" customFormat="false" ht="12.75" hidden="false" customHeight="false" outlineLevel="0" collapsed="false">
      <c r="B35" s="25" t="n">
        <v>24</v>
      </c>
      <c r="C35" s="21" t="n">
        <f aca="false">C34*(1+Growth)</f>
        <v>567287.405833928</v>
      </c>
      <c r="D35" s="21" t="n">
        <f aca="false">D34*(1+Inflation)</f>
        <v>203279.41064604</v>
      </c>
      <c r="E35" s="20" t="n">
        <f aca="false">C35-D35</f>
        <v>364007.995187888</v>
      </c>
      <c r="F35" s="21" t="n">
        <f aca="false">E35*30% + 2% * (C35-Start_Value)</f>
        <v>118548.146673045</v>
      </c>
      <c r="G35" s="26" t="n">
        <f aca="false">F35/(C35-Start_Value)</f>
        <v>0.253694290051499</v>
      </c>
      <c r="H35" s="37"/>
      <c r="I35" s="27" t="n">
        <f aca="false">I$10</f>
        <v>0</v>
      </c>
      <c r="J35" s="28" t="n">
        <f aca="false">J$10</f>
        <v>0.17</v>
      </c>
      <c r="K35" s="29" t="n">
        <f aca="false">K$10</f>
        <v>0.32</v>
      </c>
    </row>
    <row r="36" customFormat="false" ht="12.75" hidden="false" customHeight="false" outlineLevel="0" collapsed="false">
      <c r="B36" s="25" t="n">
        <v>25</v>
      </c>
      <c r="C36" s="21" t="n">
        <f aca="false">C35*(1+Growth)</f>
        <v>609833.961271473</v>
      </c>
      <c r="D36" s="21" t="n">
        <f aca="false">D35*(1+Inflation)</f>
        <v>209377.792965422</v>
      </c>
      <c r="E36" s="20" t="n">
        <f aca="false">C36-D36</f>
        <v>400456.168306051</v>
      </c>
      <c r="F36" s="21" t="n">
        <f aca="false">E36*30% + 2% * (C36-Start_Value)</f>
        <v>130333.529717245</v>
      </c>
      <c r="G36" s="26" t="n">
        <f aca="false">F36/(C36-Start_Value)</f>
        <v>0.255639168077792</v>
      </c>
      <c r="H36" s="37"/>
      <c r="I36" s="27" t="n">
        <f aca="false">I$10</f>
        <v>0</v>
      </c>
      <c r="J36" s="28" t="n">
        <f aca="false">J$10</f>
        <v>0.17</v>
      </c>
      <c r="K36" s="29" t="n">
        <f aca="false">K$10</f>
        <v>0.32</v>
      </c>
    </row>
    <row r="37" customFormat="false" ht="12.75" hidden="false" customHeight="false" outlineLevel="0" collapsed="false">
      <c r="B37" s="25" t="n">
        <v>26</v>
      </c>
      <c r="C37" s="21" t="n">
        <f aca="false">C36*(1+Growth)</f>
        <v>655571.508366833</v>
      </c>
      <c r="D37" s="21" t="n">
        <f aca="false">D36*(1+Inflation)</f>
        <v>215659.126754384</v>
      </c>
      <c r="E37" s="20" t="n">
        <f aca="false">C37-D37</f>
        <v>439912.381612449</v>
      </c>
      <c r="F37" s="21" t="n">
        <f aca="false">E37*30% + 2% * (C37-Start_Value)</f>
        <v>143085.144651072</v>
      </c>
      <c r="G37" s="26" t="n">
        <f aca="false">F37/(C37-Start_Value)</f>
        <v>0.257545864926887</v>
      </c>
      <c r="H37" s="37"/>
      <c r="I37" s="27" t="n">
        <f aca="false">I$10</f>
        <v>0</v>
      </c>
      <c r="J37" s="28" t="n">
        <f aca="false">J$10</f>
        <v>0.17</v>
      </c>
      <c r="K37" s="29" t="n">
        <f aca="false">K$10</f>
        <v>0.32</v>
      </c>
    </row>
    <row r="38" customFormat="false" ht="12.75" hidden="false" customHeight="false" outlineLevel="0" collapsed="false">
      <c r="B38" s="25" t="n">
        <v>27</v>
      </c>
      <c r="C38" s="21" t="n">
        <f aca="false">C37*(1+Growth)</f>
        <v>704739.371494346</v>
      </c>
      <c r="D38" s="21" t="n">
        <f aca="false">D37*(1+Inflation)</f>
        <v>222128.900557016</v>
      </c>
      <c r="E38" s="20" t="n">
        <f aca="false">C38-D38</f>
        <v>482610.47093733</v>
      </c>
      <c r="F38" s="21" t="n">
        <f aca="false">E38*30% + 2% * (C38-Start_Value)</f>
        <v>156877.928711086</v>
      </c>
      <c r="G38" s="26" t="n">
        <f aca="false">F38/(C38-Start_Value)</f>
        <v>0.259414114750676</v>
      </c>
      <c r="H38" s="37"/>
      <c r="I38" s="27" t="n">
        <f aca="false">I$10</f>
        <v>0</v>
      </c>
      <c r="J38" s="28" t="n">
        <f aca="false">J$10</f>
        <v>0.17</v>
      </c>
      <c r="K38" s="29" t="n">
        <f aca="false">K$10</f>
        <v>0.32</v>
      </c>
    </row>
    <row r="39" customFormat="false" ht="12.75" hidden="false" customHeight="false" outlineLevel="0" collapsed="false">
      <c r="B39" s="25" t="n">
        <v>28</v>
      </c>
      <c r="C39" s="21" t="n">
        <f aca="false">C38*(1+Growth)</f>
        <v>757594.824356422</v>
      </c>
      <c r="D39" s="21" t="n">
        <f aca="false">D38*(1+Inflation)</f>
        <v>228792.767573726</v>
      </c>
      <c r="E39" s="20" t="n">
        <f aca="false">C39-D39</f>
        <v>528802.056782696</v>
      </c>
      <c r="F39" s="21" t="n">
        <f aca="false">E39*30% + 2% * (C39-Start_Value)</f>
        <v>171792.513521937</v>
      </c>
      <c r="G39" s="26" t="n">
        <f aca="false">F39/(C39-Start_Value)</f>
        <v>0.261243712935344</v>
      </c>
      <c r="H39" s="37"/>
      <c r="I39" s="27" t="n">
        <f aca="false">I$10</f>
        <v>0</v>
      </c>
      <c r="J39" s="28" t="n">
        <f aca="false">J$10</f>
        <v>0.17</v>
      </c>
      <c r="K39" s="29" t="n">
        <f aca="false">K$10</f>
        <v>0.32</v>
      </c>
    </row>
    <row r="40" customFormat="false" ht="12.75" hidden="false" customHeight="false" outlineLevel="0" collapsed="false">
      <c r="B40" s="25" t="n">
        <v>29</v>
      </c>
      <c r="C40" s="21" t="n">
        <f aca="false">C39*(1+Growth)</f>
        <v>814414.436183153</v>
      </c>
      <c r="D40" s="21" t="n">
        <f aca="false">D39*(1+Inflation)</f>
        <v>235656.550600938</v>
      </c>
      <c r="E40" s="20" t="n">
        <f aca="false">C40-D40</f>
        <v>578757.885582215</v>
      </c>
      <c r="F40" s="21" t="n">
        <f aca="false">E40*30% + 2% * (C40-Start_Value)</f>
        <v>187915.654398328</v>
      </c>
      <c r="G40" s="26" t="n">
        <f aca="false">F40/(C40-Start_Value)</f>
        <v>0.263034514535135</v>
      </c>
      <c r="H40" s="37"/>
      <c r="I40" s="27" t="n">
        <f aca="false">I$10</f>
        <v>0</v>
      </c>
      <c r="J40" s="28" t="n">
        <f aca="false">J$10</f>
        <v>0.17</v>
      </c>
      <c r="K40" s="29" t="n">
        <f aca="false">K$10</f>
        <v>0.32</v>
      </c>
    </row>
    <row r="41" customFormat="false" ht="12.75" hidden="false" customHeight="false" outlineLevel="0" collapsed="false">
      <c r="B41" s="30" t="n">
        <v>30</v>
      </c>
      <c r="C41" s="31" t="n">
        <f aca="false">C40*(1+Growth)</f>
        <v>875495.51889689</v>
      </c>
      <c r="D41" s="21" t="n">
        <f aca="false">D40*(1+Inflation)</f>
        <v>242726.247118966</v>
      </c>
      <c r="E41" s="20" t="n">
        <f aca="false">C41-D41</f>
        <v>632769.271777924</v>
      </c>
      <c r="F41" s="21" t="n">
        <f aca="false">E41*30% + 2% * (C41-Start_Value)</f>
        <v>205340.691911315</v>
      </c>
      <c r="G41" s="32" t="n">
        <f aca="false">F41/(C41-Start_Value)</f>
        <v>0.264786432555282</v>
      </c>
      <c r="H41" s="37"/>
      <c r="I41" s="33" t="n">
        <f aca="false">I$10</f>
        <v>0</v>
      </c>
      <c r="J41" s="34" t="n">
        <f aca="false">J$10</f>
        <v>0.17</v>
      </c>
      <c r="K41" s="35" t="n">
        <f aca="false">K$10</f>
        <v>0.32</v>
      </c>
    </row>
    <row r="42" customFormat="false" ht="12.75" hidden="false" customHeight="false" outlineLevel="0" collapsed="false">
      <c r="B42" s="19" t="n">
        <v>31</v>
      </c>
      <c r="C42" s="20" t="n">
        <f aca="false">C41*(1+Growth)</f>
        <v>941157.682814157</v>
      </c>
      <c r="D42" s="21" t="n">
        <f aca="false">D41*(1+Inflation)</f>
        <v>250008.034532535</v>
      </c>
      <c r="E42" s="20" t="n">
        <f aca="false">C42-D42</f>
        <v>691149.648281622</v>
      </c>
      <c r="F42" s="20" t="n">
        <f aca="false">E42*30% + 2% * (C42-Start_Value)</f>
        <v>224168.04814077</v>
      </c>
      <c r="G42" s="36" t="n">
        <f aca="false">F42/(C42-Start_Value)</f>
        <v>0.266499436099541</v>
      </c>
      <c r="H42" s="37"/>
      <c r="I42" s="38" t="n">
        <f aca="false">I$10</f>
        <v>0</v>
      </c>
      <c r="J42" s="39" t="n">
        <f aca="false">J$10</f>
        <v>0.17</v>
      </c>
      <c r="K42" s="40" t="n">
        <f aca="false">K$10</f>
        <v>0.32</v>
      </c>
    </row>
    <row r="43" customFormat="false" ht="12.75" hidden="false" customHeight="false" outlineLevel="0" collapsed="false">
      <c r="B43" s="25" t="n">
        <v>32</v>
      </c>
      <c r="C43" s="21" t="n">
        <f aca="false">C42*(1+Growth)</f>
        <v>1011744.50902522</v>
      </c>
      <c r="D43" s="21" t="n">
        <f aca="false">D42*(1+Inflation)</f>
        <v>257508.275568511</v>
      </c>
      <c r="E43" s="20" t="n">
        <f aca="false">C43-D43</f>
        <v>754236.233456707</v>
      </c>
      <c r="F43" s="21" t="n">
        <f aca="false">E43*30% + 2% * (C43-Start_Value)</f>
        <v>244505.760217517</v>
      </c>
      <c r="G43" s="41" t="n">
        <f aca="false">F43/(C43-Start_Value)</f>
        <v>0.268173548397815</v>
      </c>
      <c r="I43" s="27" t="n">
        <f aca="false">I$10</f>
        <v>0</v>
      </c>
      <c r="J43" s="28" t="n">
        <f aca="false">J$10</f>
        <v>0.17</v>
      </c>
      <c r="K43" s="29" t="n">
        <f aca="false">K$10</f>
        <v>0.32</v>
      </c>
    </row>
    <row r="44" customFormat="false" ht="12.75" hidden="false" customHeight="false" outlineLevel="0" collapsed="false">
      <c r="B44" s="25" t="n">
        <v>33</v>
      </c>
      <c r="C44" s="21" t="n">
        <f aca="false">C43*(1+Growth)</f>
        <v>1087625.34720211</v>
      </c>
      <c r="D44" s="21" t="n">
        <f aca="false">D43*(1+Inflation)</f>
        <v>265233.523835567</v>
      </c>
      <c r="E44" s="20" t="n">
        <f aca="false">C44-D44</f>
        <v>822391.823366542</v>
      </c>
      <c r="F44" s="21" t="n">
        <f aca="false">E44*30% + 2% * (C44-Start_Value)</f>
        <v>266470.053954005</v>
      </c>
      <c r="G44" s="41" t="n">
        <f aca="false">F44/(C44-Start_Value)</f>
        <v>0.26980884472933</v>
      </c>
      <c r="I44" s="27" t="n">
        <f aca="false">I$10</f>
        <v>0</v>
      </c>
      <c r="J44" s="28" t="n">
        <f aca="false">J$10</f>
        <v>0.17</v>
      </c>
      <c r="K44" s="29" t="n">
        <f aca="false">K$10</f>
        <v>0.32</v>
      </c>
    </row>
    <row r="45" customFormat="false" ht="12.75" hidden="false" customHeight="false" outlineLevel="0" collapsed="false">
      <c r="B45" s="25" t="n">
        <v>34</v>
      </c>
      <c r="C45" s="21" t="n">
        <f aca="false">C44*(1+Growth)</f>
        <v>1169197.24824227</v>
      </c>
      <c r="D45" s="21" t="n">
        <f aca="false">D44*(1+Inflation)</f>
        <v>273190.529550634</v>
      </c>
      <c r="E45" s="20" t="n">
        <f aca="false">C45-D45</f>
        <v>896006.718691634</v>
      </c>
      <c r="F45" s="21" t="n">
        <f aca="false">E45*30% + 2% * (C45-Start_Value)</f>
        <v>290185.960572335</v>
      </c>
      <c r="G45" s="41" t="n">
        <f aca="false">F45/(C45-Start_Value)</f>
        <v>0.271405450256624</v>
      </c>
      <c r="I45" s="27" t="n">
        <f aca="false">I$10</f>
        <v>0</v>
      </c>
      <c r="J45" s="28" t="n">
        <f aca="false">J$10</f>
        <v>0.17</v>
      </c>
      <c r="K45" s="29" t="n">
        <f aca="false">K$10</f>
        <v>0.32</v>
      </c>
    </row>
    <row r="46" customFormat="false" ht="12.75" hidden="false" customHeight="false" outlineLevel="0" collapsed="false">
      <c r="B46" s="25" t="n">
        <v>35</v>
      </c>
      <c r="C46" s="21" t="n">
        <f aca="false">C45*(1+Growth)</f>
        <v>1256887.04186044</v>
      </c>
      <c r="D46" s="21" t="n">
        <f aca="false">D45*(1+Inflation)</f>
        <v>281386.245437153</v>
      </c>
      <c r="E46" s="20" t="n">
        <f aca="false">C46-D46</f>
        <v>975500.796423285</v>
      </c>
      <c r="F46" s="21" t="n">
        <f aca="false">E46*30% + 2% * (C46-Start_Value)</f>
        <v>315787.979764194</v>
      </c>
      <c r="G46" s="41" t="n">
        <f aca="false">F46/(C46-Start_Value)</f>
        <v>0.272963537785299</v>
      </c>
      <c r="I46" s="27" t="n">
        <f aca="false">I$10</f>
        <v>0</v>
      </c>
      <c r="J46" s="28" t="n">
        <f aca="false">J$10</f>
        <v>0.17</v>
      </c>
      <c r="K46" s="29" t="n">
        <f aca="false">K$10</f>
        <v>0.32</v>
      </c>
    </row>
    <row r="47" customFormat="false" ht="12.75" hidden="false" customHeight="false" outlineLevel="0" collapsed="false">
      <c r="B47" s="25" t="n">
        <v>36</v>
      </c>
      <c r="C47" s="21" t="n">
        <f aca="false">C46*(1+Growth)</f>
        <v>1351153.56999997</v>
      </c>
      <c r="D47" s="21" t="n">
        <f aca="false">D46*(1+Inflation)</f>
        <v>289827.832800267</v>
      </c>
      <c r="E47" s="20" t="n">
        <f aca="false">C47-D47</f>
        <v>1061325.7371997</v>
      </c>
      <c r="F47" s="21" t="n">
        <f aca="false">E47*30% + 2% * (C47-Start_Value)</f>
        <v>343420.79255991</v>
      </c>
      <c r="G47" s="41" t="n">
        <f aca="false">F47/(C47-Start_Value)</f>
        <v>0.27448332546413</v>
      </c>
      <c r="I47" s="27" t="n">
        <f aca="false">I$10</f>
        <v>0</v>
      </c>
      <c r="J47" s="28" t="n">
        <f aca="false">J$10</f>
        <v>0.17</v>
      </c>
      <c r="K47" s="29" t="n">
        <f aca="false">K$10</f>
        <v>0.32</v>
      </c>
    </row>
    <row r="48" customFormat="false" ht="12.75" hidden="false" customHeight="false" outlineLevel="0" collapsed="false">
      <c r="B48" s="25" t="n">
        <v>37</v>
      </c>
      <c r="C48" s="21" t="n">
        <f aca="false">C47*(1+Growth)</f>
        <v>1452490.08774997</v>
      </c>
      <c r="D48" s="21" t="n">
        <f aca="false">D47*(1+Inflation)</f>
        <v>298522.667784275</v>
      </c>
      <c r="E48" s="20" t="n">
        <f aca="false">C48-D48</f>
        <v>1153967.41996569</v>
      </c>
      <c r="F48" s="21" t="n">
        <f aca="false">E48*30% + 2% * (C48-Start_Value)</f>
        <v>373240.027744707</v>
      </c>
      <c r="G48" s="41" t="n">
        <f aca="false">F48/(C48-Start_Value)</f>
        <v>0.275965074439575</v>
      </c>
      <c r="I48" s="27" t="n">
        <f aca="false">I$10</f>
        <v>0</v>
      </c>
      <c r="J48" s="28" t="n">
        <f aca="false">J$10</f>
        <v>0.17</v>
      </c>
      <c r="K48" s="29" t="n">
        <f aca="false">K$10</f>
        <v>0.32</v>
      </c>
    </row>
    <row r="49" customFormat="false" ht="12.75" hidden="false" customHeight="false" outlineLevel="0" collapsed="false">
      <c r="B49" s="25" t="n">
        <v>38</v>
      </c>
      <c r="C49" s="21" t="n">
        <f aca="false">C48*(1+Growth)</f>
        <v>1561426.84433122</v>
      </c>
      <c r="D49" s="21" t="n">
        <f aca="false">D48*(1+Inflation)</f>
        <v>307478.347817804</v>
      </c>
      <c r="E49" s="20" t="n">
        <f aca="false">C49-D49</f>
        <v>1253948.49651341</v>
      </c>
      <c r="F49" s="21" t="n">
        <f aca="false">E49*30% + 2% * (C49-Start_Value)</f>
        <v>405413.085840648</v>
      </c>
      <c r="G49" s="41" t="n">
        <f aca="false">F49/(C49-Start_Value)</f>
        <v>0.277409086478205</v>
      </c>
      <c r="I49" s="27" t="n">
        <f aca="false">I$10</f>
        <v>0</v>
      </c>
      <c r="J49" s="28" t="n">
        <f aca="false">J$10</f>
        <v>0.17</v>
      </c>
      <c r="K49" s="29" t="n">
        <f aca="false">K$10</f>
        <v>0.32</v>
      </c>
    </row>
    <row r="50" customFormat="false" ht="12.75" hidden="false" customHeight="false" outlineLevel="0" collapsed="false">
      <c r="B50" s="25" t="n">
        <v>39</v>
      </c>
      <c r="C50" s="21" t="n">
        <f aca="false">C49*(1+Growth)</f>
        <v>1678533.85765606</v>
      </c>
      <c r="D50" s="21" t="n">
        <f aca="false">D49*(1+Inflation)</f>
        <v>316702.698252338</v>
      </c>
      <c r="E50" s="20" t="n">
        <f aca="false">C50-D50</f>
        <v>1361831.15940372</v>
      </c>
      <c r="F50" s="21" t="n">
        <f aca="false">E50*30% + 2% * (C50-Start_Value)</f>
        <v>440120.024974237</v>
      </c>
      <c r="G50" s="41" t="n">
        <f aca="false">F50/(C50-Start_Value)</f>
        <v>0.278815701569914</v>
      </c>
      <c r="I50" s="27" t="n">
        <f aca="false">I$10</f>
        <v>0</v>
      </c>
      <c r="J50" s="28" t="n">
        <f aca="false">J$10</f>
        <v>0.17</v>
      </c>
      <c r="K50" s="29" t="n">
        <f aca="false">K$10</f>
        <v>0.32</v>
      </c>
    </row>
    <row r="51" customFormat="false" ht="12.75" hidden="false" customHeight="false" outlineLevel="0" collapsed="false">
      <c r="B51" s="30" t="n">
        <v>40</v>
      </c>
      <c r="C51" s="31" t="n">
        <f aca="false">C50*(1+Growth)</f>
        <v>1804423.89698026</v>
      </c>
      <c r="D51" s="21" t="n">
        <f aca="false">D50*(1+Inflation)</f>
        <v>326203.779199908</v>
      </c>
      <c r="E51" s="20" t="n">
        <f aca="false">C51-D51</f>
        <v>1478220.11778035</v>
      </c>
      <c r="F51" s="31" t="n">
        <f aca="false">E51*30% + 2% * (C51-Start_Value)</f>
        <v>477554.513273711</v>
      </c>
      <c r="G51" s="42" t="n">
        <f aca="false">F51/(C51-Start_Value)</f>
        <v>0.280185295524076</v>
      </c>
      <c r="H51" s="37"/>
      <c r="I51" s="33" t="n">
        <f aca="false">I$10</f>
        <v>0</v>
      </c>
      <c r="J51" s="34" t="n">
        <f aca="false">J$10</f>
        <v>0.17</v>
      </c>
      <c r="K51" s="35" t="n">
        <f aca="false">K$10</f>
        <v>0.32</v>
      </c>
    </row>
  </sheetData>
  <mergeCells count="6">
    <mergeCell ref="B2:K2"/>
    <mergeCell ref="I4:K4"/>
    <mergeCell ref="I5:K5"/>
    <mergeCell ref="I6:K6"/>
    <mergeCell ref="I7:K7"/>
    <mergeCell ref="I9:K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2026-07-22T15:57:34Z</dcterms:created>
  <dc:creator/>
  <dc:description/>
  <dc:language>en-AU</dc:language>
  <cp:lastModifiedBy/>
  <dcterms:modified xsi:type="dcterms:W3CDTF">2026-07-25T16:55:28Z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